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ახალი პაკეტი\"/>
    </mc:Choice>
  </mc:AlternateContent>
  <bookViews>
    <workbookView xWindow="0" yWindow="0" windowWidth="28800" windowHeight="12300" tabRatio="601"/>
  </bookViews>
  <sheets>
    <sheet name="დანართი 1" sheetId="5" r:id="rId1"/>
  </sheets>
  <definedNames>
    <definedName name="_xlnm._FilterDatabase" localSheetId="0" hidden="1">'დანართი 1'!$A$5:$I$74</definedName>
    <definedName name="_xlnm.Print_Area" localSheetId="0">'დანართი 1'!$B$4:$I$74</definedName>
    <definedName name="_xlnm.Print_Titles" localSheetId="0">'დანართი 1'!$5:$5</definedName>
  </definedNames>
  <calcPr calcId="162913"/>
</workbook>
</file>

<file path=xl/calcChain.xml><?xml version="1.0" encoding="utf-8"?>
<calcChain xmlns="http://schemas.openxmlformats.org/spreadsheetml/2006/main">
  <c r="D38" i="5" l="1"/>
  <c r="H38" i="5"/>
  <c r="G38" i="5"/>
  <c r="D41" i="5" l="1"/>
  <c r="H43" i="5"/>
  <c r="G43" i="5"/>
  <c r="D22" i="5" l="1"/>
  <c r="G25" i="5"/>
  <c r="D51" i="5"/>
  <c r="D45" i="5" s="1"/>
  <c r="D47" i="5"/>
  <c r="G54" i="5"/>
  <c r="H54" i="5" s="1"/>
  <c r="G53" i="5"/>
  <c r="H53" i="5" s="1"/>
  <c r="G52" i="5"/>
  <c r="G49" i="5"/>
  <c r="H49" i="5" s="1"/>
  <c r="G50" i="5"/>
  <c r="H50" i="5" s="1"/>
  <c r="G48" i="5"/>
  <c r="H48" i="5" s="1"/>
  <c r="G46" i="5"/>
  <c r="H46" i="5" s="1"/>
  <c r="G51" i="5" l="1"/>
  <c r="H51" i="5" s="1"/>
  <c r="H47" i="5"/>
  <c r="H45" i="5" s="1"/>
  <c r="H52" i="5"/>
  <c r="G47" i="5"/>
  <c r="G45" i="5" s="1"/>
  <c r="G44" i="5"/>
  <c r="H44" i="5" s="1"/>
  <c r="G42" i="5"/>
  <c r="G40" i="5"/>
  <c r="H40" i="5" s="1"/>
  <c r="G39" i="5"/>
  <c r="H39" i="5" s="1"/>
  <c r="D34" i="5"/>
  <c r="H42" i="5" l="1"/>
  <c r="H41" i="5" s="1"/>
  <c r="G41" i="5"/>
  <c r="G36" i="5"/>
  <c r="H36" i="5" s="1"/>
  <c r="G37" i="5"/>
  <c r="H37" i="5" s="1"/>
  <c r="G35" i="5"/>
  <c r="H35" i="5" l="1"/>
  <c r="G34" i="5"/>
  <c r="H34" i="5" s="1"/>
  <c r="D31" i="5"/>
  <c r="G33" i="5"/>
  <c r="H33" i="5" s="1"/>
  <c r="G32" i="5"/>
  <c r="D27" i="5"/>
  <c r="D20" i="5" s="1"/>
  <c r="G30" i="5"/>
  <c r="H30" i="5" s="1"/>
  <c r="G29" i="5"/>
  <c r="H29" i="5" s="1"/>
  <c r="G28" i="5"/>
  <c r="G21" i="5"/>
  <c r="D17" i="5"/>
  <c r="D13" i="5"/>
  <c r="G19" i="5"/>
  <c r="H19" i="5" s="1"/>
  <c r="G18" i="5"/>
  <c r="H18" i="5" s="1"/>
  <c r="G12" i="5"/>
  <c r="H12" i="5" s="1"/>
  <c r="D7" i="5"/>
  <c r="G10" i="5"/>
  <c r="H10" i="5" s="1"/>
  <c r="H21" i="5" l="1"/>
  <c r="D11" i="5"/>
  <c r="G27" i="5"/>
  <c r="H28" i="5"/>
  <c r="H27" i="5" s="1"/>
  <c r="G31" i="5"/>
  <c r="H31" i="5" s="1"/>
  <c r="H32" i="5"/>
  <c r="G17" i="5"/>
  <c r="H17" i="5" s="1"/>
  <c r="G59" i="5"/>
  <c r="G58" i="5"/>
  <c r="G57" i="5" l="1"/>
  <c r="G74" i="5"/>
  <c r="G73" i="5"/>
  <c r="H73" i="5" s="1"/>
  <c r="G70" i="5"/>
  <c r="H70" i="5" s="1"/>
  <c r="G71" i="5"/>
  <c r="H71" i="5" s="1"/>
  <c r="G69" i="5"/>
  <c r="G67" i="5"/>
  <c r="H67" i="5" s="1"/>
  <c r="G66" i="5"/>
  <c r="G64" i="5"/>
  <c r="G62" i="5"/>
  <c r="G61" i="5"/>
  <c r="H61" i="5" s="1"/>
  <c r="H59" i="5"/>
  <c r="G56" i="5"/>
  <c r="H56" i="5" s="1"/>
  <c r="G24" i="5"/>
  <c r="G26" i="5"/>
  <c r="H26" i="5" s="1"/>
  <c r="G23" i="5"/>
  <c r="G15" i="5"/>
  <c r="H15" i="5" s="1"/>
  <c r="G16" i="5"/>
  <c r="H16" i="5" s="1"/>
  <c r="G14" i="5"/>
  <c r="G9" i="5"/>
  <c r="H9" i="5" s="1"/>
  <c r="G8" i="5"/>
  <c r="H8" i="5" s="1"/>
  <c r="H23" i="5" l="1"/>
  <c r="G22" i="5"/>
  <c r="G20" i="5" s="1"/>
  <c r="H62" i="5"/>
  <c r="H60" i="5" s="1"/>
  <c r="G60" i="5"/>
  <c r="G55" i="5" s="1"/>
  <c r="G65" i="5"/>
  <c r="H74" i="5"/>
  <c r="H72" i="5" s="1"/>
  <c r="G72" i="5"/>
  <c r="G68" i="5"/>
  <c r="G13" i="5"/>
  <c r="H7" i="5"/>
  <c r="H66" i="5"/>
  <c r="H65" i="5" s="1"/>
  <c r="H58" i="5"/>
  <c r="H57" i="5" s="1"/>
  <c r="G7" i="5"/>
  <c r="H64" i="5"/>
  <c r="H69" i="5"/>
  <c r="H68" i="5" s="1"/>
  <c r="H14" i="5"/>
  <c r="H24" i="5"/>
  <c r="D57" i="5"/>
  <c r="D60" i="5"/>
  <c r="D65" i="5"/>
  <c r="D68" i="5"/>
  <c r="D72" i="5"/>
  <c r="G63" i="5" l="1"/>
  <c r="H22" i="5"/>
  <c r="H20" i="5" s="1"/>
  <c r="D55" i="5"/>
  <c r="D6" i="5" s="1"/>
  <c r="H63" i="5"/>
  <c r="D63" i="5"/>
  <c r="H55" i="5"/>
  <c r="H13" i="5"/>
  <c r="H11" i="5" s="1"/>
  <c r="G11" i="5"/>
  <c r="G6" i="5" s="1"/>
  <c r="H6" i="5" l="1"/>
</calcChain>
</file>

<file path=xl/sharedStrings.xml><?xml version="1.0" encoding="utf-8"?>
<sst xmlns="http://schemas.openxmlformats.org/spreadsheetml/2006/main" count="87" uniqueCount="53">
  <si>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</si>
  <si>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</si>
  <si>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</si>
  <si>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</si>
  <si>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</si>
  <si>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</si>
  <si>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</si>
  <si>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</si>
  <si>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</si>
  <si>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საფინანსო სამმართველო</t>
  </si>
  <si>
    <t>მთავარი ბუღალტერი</t>
  </si>
  <si>
    <t>მატერიალური უზრუნველყოფის სამმართველო</t>
  </si>
  <si>
    <t>N</t>
  </si>
  <si>
    <t>იურიდიული სამმართველო</t>
  </si>
  <si>
    <t>დირექტორი</t>
  </si>
  <si>
    <t>დირექტორის მოადგილე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</si>
  <si>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</si>
  <si>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</si>
  <si>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</si>
  <si>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</si>
  <si>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</si>
  <si>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</si>
  <si>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</si>
  <si>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</si>
  <si>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</si>
  <si>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მრჩეველი</t>
  </si>
  <si>
    <t>მონიტორინგისა და შეფასების სამმართველო</t>
  </si>
  <si>
    <t>პროფესიული ზედამხედველობის (სუპერვიზიის) სამმართველიო</t>
  </si>
  <si>
    <t>მთავრი სპეციალისტი</t>
  </si>
  <si>
    <t>ეკონომიკური დეპარტამენტი</t>
  </si>
  <si>
    <t>ხარისხის მართვის დეპარტამენტი</t>
  </si>
  <si>
    <t>ადმინისტრაციული დეპარტამენტი</t>
  </si>
  <si>
    <t>ადამიანური რესურსების მართვისა და საქმისწარმოების სამმართველო</t>
  </si>
  <si>
    <t>პროფესიული და უწყვეტი განათლების კოორდინირების სამმართველო</t>
  </si>
  <si>
    <t>საინფორმაციო სისტემების და ტექნიკური უზრუნველყოფის (IT) სამსახური</t>
  </si>
  <si>
    <t xml:space="preserve">სამსახურის უფროსი </t>
  </si>
  <si>
    <t>V</t>
  </si>
  <si>
    <t>იურიდიული დეპარტამენტი</t>
  </si>
  <si>
    <t>სასამართლო წარმომადგენლობისა და აღსრულების სამმართველო</t>
  </si>
  <si>
    <t>მთვარი სპეციალისტი</t>
  </si>
  <si>
    <t>VI</t>
  </si>
  <si>
    <t xml:space="preserve">სოციალური პროგრამების მართვის სამსახური </t>
  </si>
  <si>
    <t>ტრეფიკინგის მსხერპლთა დაცვის სამსახური</t>
  </si>
  <si>
    <t>სამსახურის უფროსი</t>
  </si>
  <si>
    <t>მეურვეობა-მზრუნველობის სამმართველო</t>
  </si>
  <si>
    <t>VII</t>
  </si>
  <si>
    <t>VIII</t>
  </si>
  <si>
    <t>IX</t>
  </si>
  <si>
    <r>
      <t xml:space="preserve"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ფონდის </t>
    </r>
    <r>
      <rPr>
        <b/>
        <sz val="12"/>
        <color theme="1"/>
        <rFont val="Sylfaen"/>
        <family val="1"/>
      </rPr>
      <t>2020 წლის საშტატო ნუსხა და სახელფასო ფონდი</t>
    </r>
  </si>
  <si>
    <t>სპეციალისტი</t>
  </si>
  <si>
    <t>დონორებთან და საზოგადოებასთან ურთიერთობის სამსახური</t>
  </si>
  <si>
    <t>მეურვეობა-მზრუნევლობის  და მხარდაჭერის დეპარტამენტი</t>
  </si>
  <si>
    <t>ქალთა და ბავშვთა ძალადობისგან დაცვისა და მხარდამჭერი  მომსახურების სამმართველო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</si>
</sst>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b/>
      <sz val="10"/>
      <name val="Arial"/>
      <family val="2"/>
      <charset val="204"/>
    </font>
    <font>
      <sz val="10"/>
      <color rgb="FF00B050"/>
      <name val="Sylfaen"/>
      <family val="1"/>
      <charset val="204"/>
    </font>
    <font>
      <b/>
      <sz val="10"/>
      <color rgb="FF00B050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3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17" fillId="5" borderId="1" xfId="0" applyFont="1" applyFill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</cellXfs>
  <cellStyles count="4">
    <cellStyle name="Bad 2" xfId="2"/>
    <cellStyle name="Normal" xfId="0" builtinId="0"/>
    <cellStyle name="Normal 2" xfId="1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74"/>
  <sheetViews>
    <sheetView tabSelected="1" view="pageBreakPreview" topLeftCell="A46" zoomScaleNormal="100" zoomScaleSheetLayoutView="100" workbookViewId="0">
      <selection activeCell="C51" sqref="C51"/>
    </sheetView>
  </sheetViews>
  <sheetFormatPr defaultRowHeight="12"/>
  <cols>
    <col min="1" max="1" width="3.140625" style="1" customWidth="1"/>
    <col min="2" max="2" width="6.28515625" style="1" customWidth="1"/>
    <col min="3" max="3" width="39.570312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9" ht="18" customHeight="1"/>
    <row r="4" spans="2:9" ht="63.75" customHeight="1">
      <c r="B4" s="53" t="s">
        <v>48</v>
      </c>
      <c r="C4" s="53"/>
      <c r="D4" s="53"/>
      <c r="E4" s="53"/>
      <c r="F4" s="53"/>
      <c r="G4" s="53"/>
      <c r="H4" s="53"/>
      <c r="I4" s="53"/>
    </row>
    <row r="5" spans="2:9" s="3" customFormat="1" ht="96" customHeight="1">
      <c r="B5" s="7" t="s">
        <v>12</v>
      </c>
      <c r="C5" s="34" t="s">
        <v>21</v>
      </c>
      <c r="D5" s="34" t="s">
        <v>17</v>
      </c>
      <c r="E5" s="34" t="s">
        <v>18</v>
      </c>
      <c r="F5" s="34" t="s">
        <v>22</v>
      </c>
      <c r="G5" s="34" t="s">
        <v>23</v>
      </c>
      <c r="H5" s="34" t="s">
        <v>24</v>
      </c>
      <c r="I5" s="34" t="s">
        <v>20</v>
      </c>
    </row>
    <row r="6" spans="2:9" s="3" customFormat="1" ht="29.25" customHeight="1">
      <c r="B6" s="7"/>
      <c r="C6" s="34" t="s">
        <v>19</v>
      </c>
      <c r="D6" s="27">
        <f>D7+D11+D20+D31+D34+D38+D41+D45+D55+D63</f>
        <v>89</v>
      </c>
      <c r="E6" s="7"/>
      <c r="F6" s="7"/>
      <c r="G6" s="28">
        <f>G7+G11+G20+G31+G34+G38+G41+G45+G55+G63</f>
        <v>169900</v>
      </c>
      <c r="H6" s="28">
        <f>H7+H11+H20+H31+H34+H38+H41+H45+H55+H63</f>
        <v>2365200</v>
      </c>
      <c r="I6" s="28">
        <v>806000</v>
      </c>
    </row>
    <row r="7" spans="2:9" s="3" customFormat="1" ht="22.5" customHeight="1">
      <c r="B7" s="15"/>
      <c r="C7" s="15" t="s">
        <v>3</v>
      </c>
      <c r="D7" s="24">
        <f>D8+D9+D10</f>
        <v>5</v>
      </c>
      <c r="E7" s="15"/>
      <c r="F7" s="15"/>
      <c r="G7" s="24">
        <f>G8+G9</f>
        <v>20600</v>
      </c>
      <c r="H7" s="24">
        <f>H8+H9</f>
        <v>247200</v>
      </c>
      <c r="I7" s="54"/>
    </row>
    <row r="8" spans="2:9" ht="15">
      <c r="B8" s="5"/>
      <c r="C8" s="8" t="s">
        <v>14</v>
      </c>
      <c r="D8" s="4">
        <v>1</v>
      </c>
      <c r="E8" s="4"/>
      <c r="F8" s="42">
        <v>6200</v>
      </c>
      <c r="G8" s="23">
        <f>D8*F8</f>
        <v>6200</v>
      </c>
      <c r="H8" s="23">
        <f>G8*12</f>
        <v>74400</v>
      </c>
      <c r="I8" s="55"/>
    </row>
    <row r="9" spans="2:9" ht="15">
      <c r="B9" s="5"/>
      <c r="C9" s="8" t="s">
        <v>15</v>
      </c>
      <c r="D9" s="4">
        <v>3</v>
      </c>
      <c r="E9" s="4">
        <v>1</v>
      </c>
      <c r="F9" s="42">
        <v>4800</v>
      </c>
      <c r="G9" s="23">
        <f>D9*F9</f>
        <v>14400</v>
      </c>
      <c r="H9" s="23">
        <f>G9*12</f>
        <v>172800</v>
      </c>
      <c r="I9" s="55"/>
    </row>
    <row r="10" spans="2:9" ht="15">
      <c r="B10" s="5"/>
      <c r="C10" s="8" t="s">
        <v>25</v>
      </c>
      <c r="D10" s="4">
        <v>1</v>
      </c>
      <c r="E10" s="4"/>
      <c r="F10" s="23">
        <v>4000</v>
      </c>
      <c r="G10" s="23">
        <f>D10*F10</f>
        <v>4000</v>
      </c>
      <c r="H10" s="23">
        <f>G10*12</f>
        <v>48000</v>
      </c>
      <c r="I10" s="55"/>
    </row>
    <row r="11" spans="2:9" ht="15">
      <c r="B11" s="15" t="s">
        <v>0</v>
      </c>
      <c r="C11" s="15" t="s">
        <v>30</v>
      </c>
      <c r="D11" s="24">
        <f>D12+D13+D17</f>
        <v>13</v>
      </c>
      <c r="E11" s="24"/>
      <c r="F11" s="15"/>
      <c r="G11" s="24">
        <f>G12+G13+G17</f>
        <v>23400</v>
      </c>
      <c r="H11" s="24">
        <f>H12+H13+H17</f>
        <v>280800</v>
      </c>
      <c r="I11" s="55"/>
    </row>
    <row r="12" spans="2:9" s="36" customFormat="1" ht="15">
      <c r="B12" s="13"/>
      <c r="C12" s="44" t="s">
        <v>4</v>
      </c>
      <c r="D12" s="37">
        <v>1</v>
      </c>
      <c r="E12" s="35">
        <v>1</v>
      </c>
      <c r="F12" s="38">
        <v>3600</v>
      </c>
      <c r="G12" s="37">
        <f>D12*F12</f>
        <v>3600</v>
      </c>
      <c r="H12" s="37">
        <f>G12*12</f>
        <v>43200</v>
      </c>
      <c r="I12" s="55"/>
    </row>
    <row r="13" spans="2:9" s="36" customFormat="1" ht="30">
      <c r="B13" s="13"/>
      <c r="C13" s="13" t="s">
        <v>26</v>
      </c>
      <c r="D13" s="35">
        <f>D14+D15+D16</f>
        <v>7</v>
      </c>
      <c r="E13" s="35">
        <v>2</v>
      </c>
      <c r="F13" s="38"/>
      <c r="G13" s="35">
        <f>G14+G15+G16</f>
        <v>11300</v>
      </c>
      <c r="H13" s="35">
        <f>G13*12</f>
        <v>135600</v>
      </c>
      <c r="I13" s="55"/>
    </row>
    <row r="14" spans="2:9" ht="15">
      <c r="B14" s="11"/>
      <c r="C14" s="12" t="s">
        <v>5</v>
      </c>
      <c r="D14" s="4">
        <v>1</v>
      </c>
      <c r="E14" s="29"/>
      <c r="F14" s="21">
        <v>2500</v>
      </c>
      <c r="G14" s="21">
        <f>D14*F14</f>
        <v>2500</v>
      </c>
      <c r="H14" s="21">
        <f>G14*12</f>
        <v>30000</v>
      </c>
      <c r="I14" s="55"/>
    </row>
    <row r="15" spans="2:9" ht="15">
      <c r="B15" s="11"/>
      <c r="C15" s="12" t="s">
        <v>8</v>
      </c>
      <c r="D15" s="4">
        <v>4</v>
      </c>
      <c r="E15" s="29"/>
      <c r="F15" s="21">
        <v>1500</v>
      </c>
      <c r="G15" s="21">
        <f t="shared" ref="G15:G16" si="0">D15*F15</f>
        <v>6000</v>
      </c>
      <c r="H15" s="21">
        <f t="shared" ref="H15:H17" si="1">G15*12</f>
        <v>72000</v>
      </c>
      <c r="I15" s="55"/>
    </row>
    <row r="16" spans="2:9" ht="15">
      <c r="B16" s="11"/>
      <c r="C16" s="12" t="s">
        <v>6</v>
      </c>
      <c r="D16" s="4">
        <v>2</v>
      </c>
      <c r="E16" s="29"/>
      <c r="F16" s="21">
        <v>1400</v>
      </c>
      <c r="G16" s="21">
        <f t="shared" si="0"/>
        <v>2800</v>
      </c>
      <c r="H16" s="21">
        <f t="shared" si="1"/>
        <v>33600</v>
      </c>
      <c r="I16" s="55"/>
    </row>
    <row r="17" spans="2:9" ht="30">
      <c r="B17" s="11"/>
      <c r="C17" s="46" t="s">
        <v>27</v>
      </c>
      <c r="D17" s="40">
        <f>D18+D19</f>
        <v>5</v>
      </c>
      <c r="E17" s="45">
        <v>5</v>
      </c>
      <c r="F17" s="41"/>
      <c r="G17" s="41">
        <f>G18+G19</f>
        <v>8500</v>
      </c>
      <c r="H17" s="41">
        <f t="shared" si="1"/>
        <v>102000</v>
      </c>
      <c r="I17" s="55"/>
    </row>
    <row r="18" spans="2:9" ht="15">
      <c r="B18" s="11"/>
      <c r="C18" s="44" t="s">
        <v>5</v>
      </c>
      <c r="D18" s="4">
        <v>1</v>
      </c>
      <c r="E18" s="29"/>
      <c r="F18" s="21">
        <v>2500</v>
      </c>
      <c r="G18" s="21">
        <f>D18*F18</f>
        <v>2500</v>
      </c>
      <c r="H18" s="21">
        <f>G18*12</f>
        <v>30000</v>
      </c>
      <c r="I18" s="55"/>
    </row>
    <row r="19" spans="2:9" ht="15">
      <c r="B19" s="11"/>
      <c r="C19" s="44" t="s">
        <v>28</v>
      </c>
      <c r="D19" s="4">
        <v>4</v>
      </c>
      <c r="E19" s="29"/>
      <c r="F19" s="21">
        <v>1500</v>
      </c>
      <c r="G19" s="21">
        <f>D19*F19</f>
        <v>6000</v>
      </c>
      <c r="H19" s="21">
        <f>G19*12</f>
        <v>72000</v>
      </c>
      <c r="I19" s="55"/>
    </row>
    <row r="20" spans="2:9" ht="15">
      <c r="B20" s="15" t="s">
        <v>1</v>
      </c>
      <c r="C20" s="15" t="s">
        <v>31</v>
      </c>
      <c r="D20" s="24">
        <f>D21+D22+D27</f>
        <v>12</v>
      </c>
      <c r="E20" s="30"/>
      <c r="F20" s="15"/>
      <c r="G20" s="24">
        <f>G21+G22+G27</f>
        <v>21200</v>
      </c>
      <c r="H20" s="24">
        <f>H21+H22+H27</f>
        <v>580800</v>
      </c>
      <c r="I20" s="55"/>
    </row>
    <row r="21" spans="2:9" s="36" customFormat="1" ht="15">
      <c r="B21" s="13"/>
      <c r="C21" s="12" t="s">
        <v>4</v>
      </c>
      <c r="D21" s="37">
        <v>1</v>
      </c>
      <c r="E21" s="39"/>
      <c r="F21" s="38">
        <v>3600</v>
      </c>
      <c r="G21" s="37">
        <f>D21*F21</f>
        <v>3600</v>
      </c>
      <c r="H21" s="37">
        <f>G21*112</f>
        <v>403200</v>
      </c>
      <c r="I21" s="55"/>
    </row>
    <row r="22" spans="2:9" s="36" customFormat="1" ht="30">
      <c r="B22" s="13"/>
      <c r="C22" s="13" t="s">
        <v>32</v>
      </c>
      <c r="D22" s="35">
        <f>D23+D24+D25+D26</f>
        <v>7</v>
      </c>
      <c r="E22" s="39"/>
      <c r="F22" s="38"/>
      <c r="G22" s="35">
        <f>G23+G24+G25+G26</f>
        <v>10700</v>
      </c>
      <c r="H22" s="35">
        <f>H23+H24+H25+H26</f>
        <v>94800</v>
      </c>
      <c r="I22" s="55"/>
    </row>
    <row r="23" spans="2:9" ht="15">
      <c r="B23" s="11"/>
      <c r="C23" s="12" t="s">
        <v>5</v>
      </c>
      <c r="D23" s="4">
        <v>1</v>
      </c>
      <c r="E23" s="29"/>
      <c r="F23" s="21">
        <v>2500</v>
      </c>
      <c r="G23" s="21">
        <f>D23*F23</f>
        <v>2500</v>
      </c>
      <c r="H23" s="21">
        <f>G23*12</f>
        <v>30000</v>
      </c>
      <c r="I23" s="55"/>
    </row>
    <row r="24" spans="2:9" s="6" customFormat="1" ht="20.25" customHeight="1">
      <c r="B24" s="11"/>
      <c r="C24" s="12" t="s">
        <v>8</v>
      </c>
      <c r="D24" s="16">
        <v>2</v>
      </c>
      <c r="E24" s="31"/>
      <c r="F24" s="21">
        <v>1500</v>
      </c>
      <c r="G24" s="21">
        <f t="shared" ref="G24:G26" si="2">D24*F24</f>
        <v>3000</v>
      </c>
      <c r="H24" s="21">
        <f t="shared" ref="H24:H26" si="3">G24*12</f>
        <v>36000</v>
      </c>
      <c r="I24" s="55"/>
    </row>
    <row r="25" spans="2:9" s="6" customFormat="1" ht="20.25" customHeight="1">
      <c r="B25" s="11"/>
      <c r="C25" s="12" t="s">
        <v>6</v>
      </c>
      <c r="D25" s="16">
        <v>2</v>
      </c>
      <c r="E25" s="31"/>
      <c r="F25" s="21">
        <v>1400</v>
      </c>
      <c r="G25" s="21">
        <f t="shared" si="2"/>
        <v>2800</v>
      </c>
      <c r="H25" s="21"/>
      <c r="I25" s="55"/>
    </row>
    <row r="26" spans="2:9" ht="15">
      <c r="B26" s="11"/>
      <c r="C26" s="12" t="s">
        <v>49</v>
      </c>
      <c r="D26" s="10">
        <v>2</v>
      </c>
      <c r="E26" s="32"/>
      <c r="F26" s="21">
        <v>1200</v>
      </c>
      <c r="G26" s="21">
        <f t="shared" si="2"/>
        <v>2400</v>
      </c>
      <c r="H26" s="21">
        <f t="shared" si="3"/>
        <v>28800</v>
      </c>
      <c r="I26" s="55"/>
    </row>
    <row r="27" spans="2:9" ht="45">
      <c r="B27" s="11"/>
      <c r="C27" s="46" t="s">
        <v>33</v>
      </c>
      <c r="D27" s="40">
        <f>D28+D29+D30</f>
        <v>4</v>
      </c>
      <c r="E27" s="47">
        <v>4</v>
      </c>
      <c r="F27" s="21"/>
      <c r="G27" s="41">
        <f>G28+G29+G30</f>
        <v>6900</v>
      </c>
      <c r="H27" s="41">
        <f>H28+H29+H30</f>
        <v>82800</v>
      </c>
      <c r="I27" s="55"/>
    </row>
    <row r="28" spans="2:9" ht="15">
      <c r="B28" s="11"/>
      <c r="C28" s="44" t="s">
        <v>5</v>
      </c>
      <c r="D28" s="10">
        <v>1</v>
      </c>
      <c r="E28" s="32"/>
      <c r="F28" s="21">
        <v>2500</v>
      </c>
      <c r="G28" s="21">
        <f>D28*F28</f>
        <v>2500</v>
      </c>
      <c r="H28" s="21">
        <f t="shared" ref="H28:H34" si="4">G28*12</f>
        <v>30000</v>
      </c>
      <c r="I28" s="55"/>
    </row>
    <row r="29" spans="2:9" ht="15">
      <c r="B29" s="11"/>
      <c r="C29" s="44" t="s">
        <v>8</v>
      </c>
      <c r="D29" s="10">
        <v>2</v>
      </c>
      <c r="E29" s="32"/>
      <c r="F29" s="21">
        <v>1500</v>
      </c>
      <c r="G29" s="21">
        <f>D29*F29</f>
        <v>3000</v>
      </c>
      <c r="H29" s="21">
        <f t="shared" si="4"/>
        <v>36000</v>
      </c>
      <c r="I29" s="55"/>
    </row>
    <row r="30" spans="2:9" s="2" customFormat="1" ht="15">
      <c r="B30" s="11"/>
      <c r="C30" s="44" t="s">
        <v>6</v>
      </c>
      <c r="D30" s="17">
        <v>1</v>
      </c>
      <c r="E30" s="32"/>
      <c r="F30" s="21">
        <v>1400</v>
      </c>
      <c r="G30" s="21">
        <f>D30*F30</f>
        <v>1400</v>
      </c>
      <c r="H30" s="21">
        <f t="shared" si="4"/>
        <v>16800</v>
      </c>
      <c r="I30" s="55"/>
    </row>
    <row r="31" spans="2:9" s="2" customFormat="1" ht="45">
      <c r="B31" s="15" t="s">
        <v>2</v>
      </c>
      <c r="C31" s="15" t="s">
        <v>34</v>
      </c>
      <c r="D31" s="15">
        <f>D32+D33</f>
        <v>4</v>
      </c>
      <c r="E31" s="15">
        <v>3</v>
      </c>
      <c r="F31" s="15"/>
      <c r="G31" s="15">
        <f>G32+G33</f>
        <v>7000</v>
      </c>
      <c r="H31" s="15">
        <f t="shared" si="4"/>
        <v>84000</v>
      </c>
      <c r="I31" s="55"/>
    </row>
    <row r="32" spans="2:9" s="2" customFormat="1" ht="15">
      <c r="B32" s="11"/>
      <c r="C32" s="12" t="s">
        <v>35</v>
      </c>
      <c r="D32" s="17">
        <v>1</v>
      </c>
      <c r="E32" s="32"/>
      <c r="F32" s="21">
        <v>2500</v>
      </c>
      <c r="G32" s="21">
        <f>D32*F32</f>
        <v>2500</v>
      </c>
      <c r="H32" s="21">
        <f t="shared" si="4"/>
        <v>30000</v>
      </c>
      <c r="I32" s="55"/>
    </row>
    <row r="33" spans="2:9" s="2" customFormat="1" ht="15">
      <c r="B33" s="11"/>
      <c r="C33" s="12" t="s">
        <v>8</v>
      </c>
      <c r="D33" s="17">
        <v>3</v>
      </c>
      <c r="E33" s="32"/>
      <c r="F33" s="21">
        <v>1500</v>
      </c>
      <c r="G33" s="21">
        <f>D33*F33</f>
        <v>4500</v>
      </c>
      <c r="H33" s="21">
        <f t="shared" si="4"/>
        <v>54000</v>
      </c>
      <c r="I33" s="55"/>
    </row>
    <row r="34" spans="2:9" s="2" customFormat="1" ht="30">
      <c r="B34" s="15" t="s">
        <v>16</v>
      </c>
      <c r="C34" s="15" t="s">
        <v>50</v>
      </c>
      <c r="D34" s="24">
        <f>D35+D36+D37</f>
        <v>4</v>
      </c>
      <c r="E34" s="15"/>
      <c r="F34" s="15"/>
      <c r="G34" s="24">
        <f>G35+G36+G37</f>
        <v>6800</v>
      </c>
      <c r="H34" s="15">
        <f t="shared" si="4"/>
        <v>81600</v>
      </c>
      <c r="I34" s="55"/>
    </row>
    <row r="35" spans="2:9" s="2" customFormat="1" ht="15">
      <c r="B35" s="11"/>
      <c r="C35" s="12" t="s">
        <v>35</v>
      </c>
      <c r="D35" s="17">
        <v>1</v>
      </c>
      <c r="E35" s="32"/>
      <c r="F35" s="21">
        <v>2500</v>
      </c>
      <c r="G35" s="21">
        <f>D35*F35</f>
        <v>2500</v>
      </c>
      <c r="H35" s="21">
        <f>G35*12</f>
        <v>30000</v>
      </c>
      <c r="I35" s="55"/>
    </row>
    <row r="36" spans="2:9" s="2" customFormat="1" ht="15">
      <c r="B36" s="11"/>
      <c r="C36" s="12" t="s">
        <v>8</v>
      </c>
      <c r="D36" s="17">
        <v>1</v>
      </c>
      <c r="E36" s="32"/>
      <c r="F36" s="21">
        <v>1500</v>
      </c>
      <c r="G36" s="21">
        <f>D36*F36</f>
        <v>1500</v>
      </c>
      <c r="H36" s="21">
        <f t="shared" ref="H36:H37" si="5">G36*12</f>
        <v>18000</v>
      </c>
      <c r="I36" s="55"/>
    </row>
    <row r="37" spans="2:9" s="2" customFormat="1" ht="15">
      <c r="B37" s="11"/>
      <c r="C37" s="12" t="s">
        <v>8</v>
      </c>
      <c r="D37" s="17">
        <v>2</v>
      </c>
      <c r="E37" s="32"/>
      <c r="F37" s="21">
        <v>1400</v>
      </c>
      <c r="G37" s="21">
        <f>D37*F37</f>
        <v>2800</v>
      </c>
      <c r="H37" s="21">
        <f t="shared" si="5"/>
        <v>33600</v>
      </c>
      <c r="I37" s="55"/>
    </row>
    <row r="38" spans="2:9" s="2" customFormat="1" ht="30">
      <c r="B38" s="15" t="s">
        <v>36</v>
      </c>
      <c r="C38" s="48" t="s">
        <v>41</v>
      </c>
      <c r="D38" s="24">
        <f>D39+D40</f>
        <v>6</v>
      </c>
      <c r="E38" s="15"/>
      <c r="F38" s="15"/>
      <c r="G38" s="24">
        <f>G39+G40</f>
        <v>10000</v>
      </c>
      <c r="H38" s="24">
        <f>H39+H40</f>
        <v>120000</v>
      </c>
      <c r="I38" s="55"/>
    </row>
    <row r="39" spans="2:9" s="2" customFormat="1" ht="15">
      <c r="B39" s="11"/>
      <c r="C39" s="12" t="s">
        <v>35</v>
      </c>
      <c r="D39" s="17">
        <v>1</v>
      </c>
      <c r="E39" s="32"/>
      <c r="F39" s="19">
        <v>2500</v>
      </c>
      <c r="G39" s="21">
        <f>D39*F39</f>
        <v>2500</v>
      </c>
      <c r="H39" s="21">
        <f>G39*12</f>
        <v>30000</v>
      </c>
      <c r="I39" s="55"/>
    </row>
    <row r="40" spans="2:9" s="2" customFormat="1" ht="15">
      <c r="B40" s="11"/>
      <c r="C40" s="12" t="s">
        <v>39</v>
      </c>
      <c r="D40" s="17">
        <v>5</v>
      </c>
      <c r="E40" s="32"/>
      <c r="F40" s="19">
        <v>1500</v>
      </c>
      <c r="G40" s="21">
        <f t="shared" ref="G40" si="6">D40*F40</f>
        <v>7500</v>
      </c>
      <c r="H40" s="21">
        <f t="shared" ref="H40" si="7">G40*12</f>
        <v>90000</v>
      </c>
      <c r="I40" s="55"/>
    </row>
    <row r="41" spans="2:9" s="2" customFormat="1" ht="30">
      <c r="B41" s="15" t="s">
        <v>40</v>
      </c>
      <c r="C41" s="15" t="s">
        <v>42</v>
      </c>
      <c r="D41" s="24">
        <f>D42+D43+D44</f>
        <v>3</v>
      </c>
      <c r="E41" s="15"/>
      <c r="F41" s="15"/>
      <c r="G41" s="24">
        <f>G42+G43+G44</f>
        <v>4700</v>
      </c>
      <c r="H41" s="24">
        <f>H42+H43+H44</f>
        <v>56400</v>
      </c>
      <c r="I41" s="55"/>
    </row>
    <row r="42" spans="2:9" s="43" customFormat="1" ht="15">
      <c r="B42" s="13"/>
      <c r="C42" s="12" t="s">
        <v>43</v>
      </c>
      <c r="D42" s="37">
        <v>1</v>
      </c>
      <c r="E42" s="38"/>
      <c r="F42" s="38">
        <v>2000</v>
      </c>
      <c r="G42" s="37">
        <f>D42*F42</f>
        <v>2000</v>
      </c>
      <c r="H42" s="37">
        <f>G42*12</f>
        <v>24000</v>
      </c>
      <c r="I42" s="55"/>
    </row>
    <row r="43" spans="2:9" s="43" customFormat="1" ht="15">
      <c r="B43" s="13"/>
      <c r="C43" s="12" t="s">
        <v>39</v>
      </c>
      <c r="D43" s="37">
        <v>1</v>
      </c>
      <c r="E43" s="38"/>
      <c r="F43" s="38">
        <v>1500</v>
      </c>
      <c r="G43" s="37">
        <f>D43*F43</f>
        <v>1500</v>
      </c>
      <c r="H43" s="37">
        <f>G43*12</f>
        <v>18000</v>
      </c>
      <c r="I43" s="55"/>
    </row>
    <row r="44" spans="2:9" s="43" customFormat="1" ht="15">
      <c r="B44" s="13"/>
      <c r="C44" s="12" t="s">
        <v>6</v>
      </c>
      <c r="D44" s="37">
        <v>1</v>
      </c>
      <c r="E44" s="38"/>
      <c r="F44" s="38">
        <v>1200</v>
      </c>
      <c r="G44" s="37">
        <f>D44*F44</f>
        <v>1200</v>
      </c>
      <c r="H44" s="37">
        <f>G44*12</f>
        <v>14400</v>
      </c>
      <c r="I44" s="55"/>
    </row>
    <row r="45" spans="2:9" s="43" customFormat="1" ht="30">
      <c r="B45" s="15" t="s">
        <v>45</v>
      </c>
      <c r="C45" s="15" t="s">
        <v>51</v>
      </c>
      <c r="D45" s="24">
        <f>D46+D47+D51</f>
        <v>14</v>
      </c>
      <c r="E45" s="15"/>
      <c r="F45" s="15"/>
      <c r="G45" s="24">
        <f>G46+G47+G51</f>
        <v>24700</v>
      </c>
      <c r="H45" s="24">
        <f>H46+H47+H51</f>
        <v>296400</v>
      </c>
      <c r="I45" s="55"/>
    </row>
    <row r="46" spans="2:9" s="43" customFormat="1" ht="15">
      <c r="B46" s="13"/>
      <c r="C46" s="12" t="s">
        <v>4</v>
      </c>
      <c r="D46" s="37">
        <v>1</v>
      </c>
      <c r="E46" s="38"/>
      <c r="F46" s="37">
        <v>3600</v>
      </c>
      <c r="G46" s="37">
        <f>D46*F46</f>
        <v>3600</v>
      </c>
      <c r="H46" s="37">
        <f>G46*12</f>
        <v>43200</v>
      </c>
      <c r="I46" s="55"/>
    </row>
    <row r="47" spans="2:9" s="43" customFormat="1" ht="30">
      <c r="B47" s="13"/>
      <c r="C47" s="13" t="s">
        <v>44</v>
      </c>
      <c r="D47" s="35">
        <f>D48+D49+D50</f>
        <v>8</v>
      </c>
      <c r="E47" s="38"/>
      <c r="F47" s="38"/>
      <c r="G47" s="35">
        <f>G48+G49+G50</f>
        <v>12800</v>
      </c>
      <c r="H47" s="35">
        <f>H48+H49+H50</f>
        <v>153600</v>
      </c>
      <c r="I47" s="55"/>
    </row>
    <row r="48" spans="2:9" s="43" customFormat="1" ht="15">
      <c r="B48" s="13"/>
      <c r="C48" s="12" t="s">
        <v>5</v>
      </c>
      <c r="D48" s="37">
        <v>1</v>
      </c>
      <c r="E48" s="38"/>
      <c r="F48" s="38">
        <v>2500</v>
      </c>
      <c r="G48" s="37">
        <f>D48*F48</f>
        <v>2500</v>
      </c>
      <c r="H48" s="37">
        <f>G48*12</f>
        <v>30000</v>
      </c>
      <c r="I48" s="55"/>
    </row>
    <row r="49" spans="2:9" s="43" customFormat="1" ht="15">
      <c r="B49" s="13"/>
      <c r="C49" s="12" t="s">
        <v>8</v>
      </c>
      <c r="D49" s="37">
        <v>5</v>
      </c>
      <c r="E49" s="38"/>
      <c r="F49" s="38">
        <v>1500</v>
      </c>
      <c r="G49" s="37">
        <f t="shared" ref="G49:G50" si="8">D49*F49</f>
        <v>7500</v>
      </c>
      <c r="H49" s="37">
        <f t="shared" ref="H49:H51" si="9">G49*12</f>
        <v>90000</v>
      </c>
      <c r="I49" s="55"/>
    </row>
    <row r="50" spans="2:9" s="43" customFormat="1" ht="15">
      <c r="B50" s="13"/>
      <c r="C50" s="12" t="s">
        <v>6</v>
      </c>
      <c r="D50" s="37">
        <v>2</v>
      </c>
      <c r="E50" s="38"/>
      <c r="F50" s="38">
        <v>1400</v>
      </c>
      <c r="G50" s="37">
        <f t="shared" si="8"/>
        <v>2800</v>
      </c>
      <c r="H50" s="37">
        <f t="shared" si="9"/>
        <v>33600</v>
      </c>
      <c r="I50" s="55"/>
    </row>
    <row r="51" spans="2:9" s="43" customFormat="1" ht="74.25" customHeight="1">
      <c r="B51" s="13"/>
      <c r="C51" s="13" t="s">
        <v>52</v>
      </c>
      <c r="D51" s="35">
        <f>D52+D53+D54</f>
        <v>5</v>
      </c>
      <c r="E51" s="38"/>
      <c r="F51" s="38"/>
      <c r="G51" s="35">
        <f>G52+G53+G54</f>
        <v>8300</v>
      </c>
      <c r="H51" s="35">
        <f t="shared" si="9"/>
        <v>99600</v>
      </c>
      <c r="I51" s="55"/>
    </row>
    <row r="52" spans="2:9" s="43" customFormat="1" ht="15">
      <c r="B52" s="13"/>
      <c r="C52" s="12" t="s">
        <v>5</v>
      </c>
      <c r="D52" s="37">
        <v>1</v>
      </c>
      <c r="E52" s="38"/>
      <c r="F52" s="38">
        <v>2500</v>
      </c>
      <c r="G52" s="37">
        <f>D52*F52</f>
        <v>2500</v>
      </c>
      <c r="H52" s="37">
        <f>G52*12</f>
        <v>30000</v>
      </c>
      <c r="I52" s="55"/>
    </row>
    <row r="53" spans="2:9" s="43" customFormat="1" ht="15">
      <c r="B53" s="13"/>
      <c r="C53" s="12" t="s">
        <v>8</v>
      </c>
      <c r="D53" s="37">
        <v>2</v>
      </c>
      <c r="E53" s="38"/>
      <c r="F53" s="38">
        <v>1500</v>
      </c>
      <c r="G53" s="37">
        <f>D53*F53</f>
        <v>3000</v>
      </c>
      <c r="H53" s="37">
        <f>G53*12</f>
        <v>36000</v>
      </c>
      <c r="I53" s="55"/>
    </row>
    <row r="54" spans="2:9" s="43" customFormat="1" ht="15">
      <c r="B54" s="13"/>
      <c r="C54" s="12" t="s">
        <v>6</v>
      </c>
      <c r="D54" s="37">
        <v>2</v>
      </c>
      <c r="E54" s="38"/>
      <c r="F54" s="38">
        <v>1400</v>
      </c>
      <c r="G54" s="37">
        <f>D54*F54</f>
        <v>2800</v>
      </c>
      <c r="H54" s="37">
        <f>G54*12</f>
        <v>33600</v>
      </c>
      <c r="I54" s="55"/>
    </row>
    <row r="55" spans="2:9" ht="15">
      <c r="B55" s="15" t="s">
        <v>46</v>
      </c>
      <c r="C55" s="15" t="s">
        <v>37</v>
      </c>
      <c r="D55" s="24">
        <f>D56+D57+D60</f>
        <v>9</v>
      </c>
      <c r="E55" s="30"/>
      <c r="F55" s="15"/>
      <c r="G55" s="24">
        <f>G56+G57+G60</f>
        <v>17600</v>
      </c>
      <c r="H55" s="24">
        <f>H56+H57+H60</f>
        <v>211200</v>
      </c>
      <c r="I55" s="55"/>
    </row>
    <row r="56" spans="2:9" ht="15">
      <c r="B56" s="11"/>
      <c r="C56" s="44" t="s">
        <v>4</v>
      </c>
      <c r="D56" s="4">
        <v>1</v>
      </c>
      <c r="E56" s="50">
        <v>1</v>
      </c>
      <c r="F56" s="23">
        <v>3600</v>
      </c>
      <c r="G56" s="23">
        <f>D56*F56</f>
        <v>3600</v>
      </c>
      <c r="H56" s="23">
        <f>G56*12</f>
        <v>43200</v>
      </c>
      <c r="I56" s="55"/>
    </row>
    <row r="57" spans="2:9" ht="17.25" customHeight="1">
      <c r="B57" s="11"/>
      <c r="C57" s="13" t="s">
        <v>13</v>
      </c>
      <c r="D57" s="9">
        <f>SUM(D58:D59)</f>
        <v>4</v>
      </c>
      <c r="E57" s="51"/>
      <c r="F57" s="21"/>
      <c r="G57" s="25">
        <f>G58+G59</f>
        <v>7000</v>
      </c>
      <c r="H57" s="25">
        <f>H58+H59</f>
        <v>84000</v>
      </c>
      <c r="I57" s="55"/>
    </row>
    <row r="58" spans="2:9" s="2" customFormat="1" ht="15">
      <c r="B58" s="11"/>
      <c r="C58" s="12" t="s">
        <v>5</v>
      </c>
      <c r="D58" s="18">
        <v>1</v>
      </c>
      <c r="E58" s="52"/>
      <c r="F58" s="23">
        <v>2500</v>
      </c>
      <c r="G58" s="21">
        <f>D58*F58</f>
        <v>2500</v>
      </c>
      <c r="H58" s="21">
        <f>G58*12</f>
        <v>30000</v>
      </c>
      <c r="I58" s="55"/>
    </row>
    <row r="59" spans="2:9" ht="15">
      <c r="B59" s="11"/>
      <c r="C59" s="12" t="s">
        <v>8</v>
      </c>
      <c r="D59" s="4">
        <v>3</v>
      </c>
      <c r="E59" s="50"/>
      <c r="F59" s="23">
        <v>1500</v>
      </c>
      <c r="G59" s="21">
        <f t="shared" ref="G59" si="10">D59*F59</f>
        <v>4500</v>
      </c>
      <c r="H59" s="21">
        <f t="shared" ref="H59" si="11">G59*12</f>
        <v>54000</v>
      </c>
      <c r="I59" s="55"/>
    </row>
    <row r="60" spans="2:9" ht="30">
      <c r="B60" s="11"/>
      <c r="C60" s="13" t="s">
        <v>38</v>
      </c>
      <c r="D60" s="9">
        <f>SUM(D61:D62)</f>
        <v>4</v>
      </c>
      <c r="E60" s="51"/>
      <c r="F60" s="19"/>
      <c r="G60" s="26">
        <f>G61+G62</f>
        <v>7000</v>
      </c>
      <c r="H60" s="26">
        <f>H61+H62</f>
        <v>84000</v>
      </c>
      <c r="I60" s="55"/>
    </row>
    <row r="61" spans="2:9" s="2" customFormat="1" ht="15">
      <c r="B61" s="11"/>
      <c r="C61" s="49" t="s">
        <v>5</v>
      </c>
      <c r="D61" s="22">
        <v>1</v>
      </c>
      <c r="E61" s="52">
        <v>1</v>
      </c>
      <c r="F61" s="21">
        <v>2500</v>
      </c>
      <c r="G61" s="21">
        <f>D61*F61</f>
        <v>2500</v>
      </c>
      <c r="H61" s="21">
        <f>G61*12</f>
        <v>30000</v>
      </c>
      <c r="I61" s="55"/>
    </row>
    <row r="62" spans="2:9" ht="15">
      <c r="B62" s="11"/>
      <c r="C62" s="20" t="s">
        <v>8</v>
      </c>
      <c r="D62" s="21">
        <v>3</v>
      </c>
      <c r="E62" s="52"/>
      <c r="F62" s="21">
        <v>1500</v>
      </c>
      <c r="G62" s="21">
        <f t="shared" ref="G62" si="12">D62*F62</f>
        <v>4500</v>
      </c>
      <c r="H62" s="21">
        <f t="shared" ref="H62" si="13">G62*12</f>
        <v>54000</v>
      </c>
      <c r="I62" s="55"/>
    </row>
    <row r="63" spans="2:9" ht="15">
      <c r="B63" s="15" t="s">
        <v>47</v>
      </c>
      <c r="C63" s="15" t="s">
        <v>29</v>
      </c>
      <c r="D63" s="24">
        <f>D64+D65+D68+D72</f>
        <v>19</v>
      </c>
      <c r="E63" s="30"/>
      <c r="F63" s="15"/>
      <c r="G63" s="24">
        <f>G64+G65+G68+G72</f>
        <v>33900</v>
      </c>
      <c r="H63" s="24">
        <f>H64+H65+H68+H72</f>
        <v>406800</v>
      </c>
      <c r="I63" s="55"/>
    </row>
    <row r="64" spans="2:9" s="6" customFormat="1" ht="15">
      <c r="B64" s="11"/>
      <c r="C64" s="12" t="s">
        <v>4</v>
      </c>
      <c r="D64" s="4">
        <v>1</v>
      </c>
      <c r="E64" s="29"/>
      <c r="F64" s="23">
        <v>3600</v>
      </c>
      <c r="G64" s="23">
        <f>D64*F64</f>
        <v>3600</v>
      </c>
      <c r="H64" s="23">
        <f>G64*12</f>
        <v>43200</v>
      </c>
      <c r="I64" s="55"/>
    </row>
    <row r="65" spans="2:9" ht="15">
      <c r="B65" s="14"/>
      <c r="C65" s="13" t="s">
        <v>7</v>
      </c>
      <c r="D65" s="9">
        <f>SUM(D66:D67)</f>
        <v>5</v>
      </c>
      <c r="E65" s="33"/>
      <c r="F65" s="21"/>
      <c r="G65" s="25">
        <f>G66+G67</f>
        <v>8500</v>
      </c>
      <c r="H65" s="25">
        <f>H66+H67</f>
        <v>102000</v>
      </c>
      <c r="I65" s="55"/>
    </row>
    <row r="66" spans="2:9" ht="15">
      <c r="B66" s="11"/>
      <c r="C66" s="12" t="s">
        <v>5</v>
      </c>
      <c r="D66" s="17">
        <v>1</v>
      </c>
      <c r="E66" s="29"/>
      <c r="F66" s="21">
        <v>2500</v>
      </c>
      <c r="G66" s="21">
        <f>D66*F66</f>
        <v>2500</v>
      </c>
      <c r="H66" s="21">
        <f>G66*12</f>
        <v>30000</v>
      </c>
      <c r="I66" s="55"/>
    </row>
    <row r="67" spans="2:9" ht="15">
      <c r="B67" s="11"/>
      <c r="C67" s="12" t="s">
        <v>8</v>
      </c>
      <c r="D67" s="4">
        <v>4</v>
      </c>
      <c r="E67" s="50">
        <v>1</v>
      </c>
      <c r="F67" s="21">
        <v>1500</v>
      </c>
      <c r="G67" s="21">
        <f t="shared" ref="G67" si="14">D67*F67</f>
        <v>6000</v>
      </c>
      <c r="H67" s="21">
        <f t="shared" ref="H67" si="15">G67*12</f>
        <v>72000</v>
      </c>
      <c r="I67" s="55"/>
    </row>
    <row r="68" spans="2:9" ht="15">
      <c r="B68" s="14"/>
      <c r="C68" s="13" t="s">
        <v>9</v>
      </c>
      <c r="D68" s="9">
        <f>SUM(D69:D71)</f>
        <v>8</v>
      </c>
      <c r="E68" s="33"/>
      <c r="F68" s="19"/>
      <c r="G68" s="26">
        <f>G69+G70+G71</f>
        <v>13300</v>
      </c>
      <c r="H68" s="26">
        <f>H69+H70+H71</f>
        <v>159600</v>
      </c>
      <c r="I68" s="55"/>
    </row>
    <row r="69" spans="2:9" ht="15">
      <c r="B69" s="11"/>
      <c r="C69" s="12" t="s">
        <v>5</v>
      </c>
      <c r="D69" s="4">
        <v>1</v>
      </c>
      <c r="E69" s="29"/>
      <c r="F69" s="21">
        <v>2500</v>
      </c>
      <c r="G69" s="21">
        <f>D69*F69</f>
        <v>2500</v>
      </c>
      <c r="H69" s="21">
        <f>G69*12</f>
        <v>30000</v>
      </c>
      <c r="I69" s="55"/>
    </row>
    <row r="70" spans="2:9" ht="15">
      <c r="B70" s="11"/>
      <c r="C70" s="12" t="s">
        <v>10</v>
      </c>
      <c r="D70" s="4">
        <v>1</v>
      </c>
      <c r="E70" s="29"/>
      <c r="F70" s="21">
        <v>1800</v>
      </c>
      <c r="G70" s="21">
        <f t="shared" ref="G70:G71" si="16">D70*F70</f>
        <v>1800</v>
      </c>
      <c r="H70" s="21">
        <f t="shared" ref="H70:H71" si="17">G70*12</f>
        <v>21600</v>
      </c>
      <c r="I70" s="55"/>
    </row>
    <row r="71" spans="2:9" ht="15">
      <c r="B71" s="11"/>
      <c r="C71" s="12" t="s">
        <v>8</v>
      </c>
      <c r="D71" s="4">
        <v>6</v>
      </c>
      <c r="E71" s="50">
        <v>2</v>
      </c>
      <c r="F71" s="21">
        <v>1500</v>
      </c>
      <c r="G71" s="21">
        <f t="shared" si="16"/>
        <v>9000</v>
      </c>
      <c r="H71" s="21">
        <f t="shared" si="17"/>
        <v>108000</v>
      </c>
      <c r="I71" s="55"/>
    </row>
    <row r="72" spans="2:9" ht="30">
      <c r="B72" s="14"/>
      <c r="C72" s="13" t="s">
        <v>11</v>
      </c>
      <c r="D72" s="9">
        <f>SUM(D73:D74)</f>
        <v>5</v>
      </c>
      <c r="E72" s="33"/>
      <c r="F72" s="21"/>
      <c r="G72" s="25">
        <f>G73+G74</f>
        <v>8500</v>
      </c>
      <c r="H72" s="25">
        <f>H73+H74</f>
        <v>102000</v>
      </c>
      <c r="I72" s="55"/>
    </row>
    <row r="73" spans="2:9" ht="15">
      <c r="B73" s="11"/>
      <c r="C73" s="12" t="s">
        <v>5</v>
      </c>
      <c r="D73" s="17">
        <v>1</v>
      </c>
      <c r="E73" s="29"/>
      <c r="F73" s="21">
        <v>2500</v>
      </c>
      <c r="G73" s="21">
        <f>D73*F73</f>
        <v>2500</v>
      </c>
      <c r="H73" s="21">
        <f>G73*12</f>
        <v>30000</v>
      </c>
      <c r="I73" s="55"/>
    </row>
    <row r="74" spans="2:9" ht="15">
      <c r="B74" s="11"/>
      <c r="C74" s="12" t="s">
        <v>8</v>
      </c>
      <c r="D74" s="10">
        <v>4</v>
      </c>
      <c r="E74" s="47">
        <v>2</v>
      </c>
      <c r="F74" s="21">
        <v>1500</v>
      </c>
      <c r="G74" s="21">
        <f t="shared" ref="G74" si="18">D74*F74</f>
        <v>6000</v>
      </c>
      <c r="H74" s="21">
        <f t="shared" ref="H74" si="19">G74*12</f>
        <v>72000</v>
      </c>
      <c r="I74" s="55"/>
    </row>
  </sheetData>
  <autoFilter ref="A5:I74"/>
  <mergeCells count="2">
    <mergeCell ref="B4:I4"/>
    <mergeCell ref="I7:I74"/>
  </mergeCells>
  <phoneticPr fontId="0" type="noConversion"/>
  <pageMargins left="0.4" right="0.4" top="0.18" bottom="0.2" header="0.17" footer="0.14000000000000001"/>
  <pageSetup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1</vt:lpstr>
      <vt:lpstr>'დანართი 1'!Print_Area</vt:lpstr>
      <vt:lpstr>'დანართი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2017-12-29T09:26:29Z</cp:lastPrinted>
  <dcterms:created xsi:type="dcterms:W3CDTF">2010-01-04T17:01:53Z</dcterms:created>
  <dcterms:modified xsi:type="dcterms:W3CDTF">2019-07-11T09:36:39Z</dcterms:modified>
</cp:coreProperties>
</file>